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00" windowWidth="18060" windowHeight="88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'Sheet1'!$B$1:$I$22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<sst xmlns="http://schemas.openxmlformats.org/spreadsheetml/2006/main" count="35" uniqueCount="27">
  <si>
    <t>Your Cost</t>
  </si>
  <si>
    <t>Gross Cost</t>
  </si>
  <si>
    <t xml:space="preserve">3.5 days </t>
  </si>
  <si>
    <t>Profit/Unit</t>
  </si>
  <si>
    <t xml:space="preserve">Gross Profit </t>
  </si>
  <si>
    <t>Your Hospital</t>
  </si>
  <si>
    <t>Occup. Rate</t>
  </si>
  <si>
    <t>Competitor</t>
  </si>
  <si>
    <t>Savings</t>
  </si>
  <si>
    <t>Patients/Year</t>
  </si>
  <si>
    <t>Profit Margin</t>
  </si>
  <si>
    <t xml:space="preserve"> Patients/Month</t>
  </si>
  <si>
    <t>Price</t>
  </si>
  <si>
    <t xml:space="preserve"> Price</t>
  </si>
  <si>
    <t>Occup. Beds/Week</t>
  </si>
  <si>
    <t>Ave. Stay/Patient</t>
  </si>
  <si>
    <t># Beds</t>
  </si>
  <si>
    <t>Phone</t>
  </si>
  <si>
    <t>(Annual Patient Stay)</t>
  </si>
  <si>
    <t>Example</t>
  </si>
  <si>
    <t>2.5 days</t>
  </si>
  <si>
    <t>H2001</t>
  </si>
  <si>
    <t>(To calculate average stay, divide 7 days by patients per week)</t>
  </si>
  <si>
    <t>(Cells to be entered are indicated in red text, enter your facility's information to calculate.)</t>
  </si>
  <si>
    <t>Gross Profit</t>
  </si>
  <si>
    <t>Patients/Week</t>
  </si>
  <si>
    <t>Single-Use Telephone Profit Calculator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</si>
</sst>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name val="Gill Sans"/>
      <family val="2"/>
    </font>
    <font>
      <i/>
      <sz val="10"/>
      <name val="Gill Sans"/>
      <family val="2"/>
    </font>
    <font>
      <sz val="10"/>
      <name val="Verdana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i/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23"/>
      </top>
      <bottom style="medium">
        <color indexed="23"/>
      </bottom>
    </border>
    <border>
      <left style="medium"/>
      <right style="thin"/>
      <top style="medium">
        <color indexed="2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>
        <color indexed="21"/>
      </top>
      <bottom style="medium"/>
    </border>
    <border>
      <left>
        <color indexed="63"/>
      </left>
      <right>
        <color indexed="63"/>
      </right>
      <top style="thick">
        <color indexed="21"/>
      </top>
      <bottom style="medium"/>
    </border>
    <border>
      <left style="thin"/>
      <right>
        <color indexed="63"/>
      </right>
      <top style="thick">
        <color indexed="21"/>
      </top>
      <bottom style="medium"/>
    </border>
    <border>
      <left>
        <color indexed="63"/>
      </left>
      <right style="thin"/>
      <top style="thick">
        <color indexed="21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8" fontId="1" fillId="0" borderId="19" xfId="0" applyNumberFormat="1" applyFont="1" applyFill="1" applyBorder="1" applyAlignment="1">
      <alignment horizontal="center"/>
    </xf>
    <xf numFmtId="10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 horizontal="center"/>
    </xf>
    <xf numFmtId="7" fontId="1" fillId="0" borderId="18" xfId="44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8" fontId="15" fillId="0" borderId="18" xfId="0" applyNumberFormat="1" applyFont="1" applyFill="1" applyBorder="1" applyAlignment="1">
      <alignment horizontal="center"/>
    </xf>
    <xf numFmtId="10" fontId="1" fillId="0" borderId="18" xfId="59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1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4" borderId="30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/>
    </xf>
    <xf numFmtId="8" fontId="4" fillId="34" borderId="32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8" fontId="4" fillId="35" borderId="32" xfId="0" applyNumberFormat="1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left"/>
    </xf>
    <xf numFmtId="0" fontId="18" fillId="20" borderId="25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6" fillId="36" borderId="33" xfId="0" applyFont="1" applyFill="1" applyBorder="1" applyAlignment="1">
      <alignment/>
    </xf>
    <xf numFmtId="0" fontId="1" fillId="36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6" fillId="36" borderId="37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6" fillId="36" borderId="2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0" fontId="17" fillId="37" borderId="30" xfId="0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/>
    </xf>
    <xf numFmtId="0" fontId="18" fillId="36" borderId="25" xfId="0" applyFont="1" applyFill="1" applyBorder="1" applyAlignment="1">
      <alignment/>
    </xf>
    <xf numFmtId="0" fontId="18" fillId="36" borderId="0" xfId="0" applyFont="1" applyFill="1" applyBorder="1" applyAlignment="1">
      <alignment horizontal="left"/>
    </xf>
    <xf numFmtId="0" fontId="18" fillId="36" borderId="25" xfId="0" applyFont="1" applyFill="1" applyBorder="1" applyAlignment="1">
      <alignment horizontal="left"/>
    </xf>
    <xf numFmtId="0" fontId="19" fillId="36" borderId="40" xfId="0" applyFont="1" applyFill="1" applyBorder="1" applyAlignment="1">
      <alignment/>
    </xf>
    <xf numFmtId="0" fontId="13" fillId="36" borderId="41" xfId="0" applyFont="1" applyFill="1" applyBorder="1" applyAlignment="1">
      <alignment horizontal="right"/>
    </xf>
    <xf numFmtId="0" fontId="17" fillId="37" borderId="42" xfId="0" applyFont="1" applyFill="1" applyBorder="1" applyAlignment="1">
      <alignment horizontal="left"/>
    </xf>
    <xf numFmtId="0" fontId="17" fillId="37" borderId="43" xfId="0" applyFont="1" applyFill="1" applyBorder="1" applyAlignment="1">
      <alignment horizontal="center"/>
    </xf>
    <xf numFmtId="0" fontId="17" fillId="36" borderId="43" xfId="0" applyFont="1" applyFill="1" applyBorder="1" applyAlignment="1">
      <alignment horizontal="center"/>
    </xf>
    <xf numFmtId="8" fontId="17" fillId="36" borderId="43" xfId="0" applyNumberFormat="1" applyFont="1" applyFill="1" applyBorder="1" applyAlignment="1">
      <alignment horizontal="center"/>
    </xf>
    <xf numFmtId="0" fontId="17" fillId="37" borderId="44" xfId="0" applyFont="1" applyFill="1" applyBorder="1" applyAlignment="1">
      <alignment horizontal="center"/>
    </xf>
    <xf numFmtId="8" fontId="17" fillId="37" borderId="4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2</xdr:col>
      <xdr:colOff>457200</xdr:colOff>
      <xdr:row>0</xdr:row>
      <xdr:rowOff>371475</xdr:rowOff>
    </xdr:to>
    <xdr:pic>
      <xdr:nvPicPr>
        <xdr:cNvPr id="1" name="Picture 1" descr="Cetis_Logo_CMYK_1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I4" sheet="Sheet1"/>
  </cacheSource>
  <cacheFields count="7">
    <cacheField name="Number of Beds">
      <sharedItems containsString="0" containsBlank="1" containsMixedTypes="0" containsNumber="1" containsInteger="1" count="2">
        <m/>
        <n v="500"/>
      </sharedItems>
    </cacheField>
    <cacheField name="Occupancy Rate">
      <sharedItems containsString="0" containsBlank="1" containsMixedTypes="0" containsNumber="1" count="2">
        <m/>
        <n v="0.7"/>
      </sharedItems>
    </cacheField>
    <cacheField name="Number of Occupate Beds">
      <sharedItems containsString="0" containsBlank="1" containsMixedTypes="0" containsNumber="1" containsInteger="1" count="2">
        <m/>
        <n v="350"/>
      </sharedItems>
    </cacheField>
    <cacheField name="Average Patient Stay">
      <sharedItems containsBlank="1" containsMixedTypes="0" count="2">
        <m/>
        <s v="3.5 days or half of a week"/>
      </sharedItems>
    </cacheField>
    <cacheField name="# of Patients/Week">
      <sharedItems containsString="0" containsBlank="1" containsMixedTypes="0" containsNumber="1" containsInteger="1" count="2">
        <m/>
        <n v="700"/>
      </sharedItems>
    </cacheField>
    <cacheField name="# of Patients/Month">
      <sharedItems containsString="0" containsBlank="1" containsMixedTypes="0" containsNumber="1" containsInteger="1" count="2">
        <m/>
        <n v="2800"/>
      </sharedItems>
    </cacheField>
    <cacheField name="# of Patients/Year">
      <sharedItems containsString="0" containsBlank="1" containsMixedTypes="0" containsNumber="1" containsInteger="1" count="2">
        <m/>
        <n v="336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C5" sqref="C5"/>
    </sheetView>
  </sheetViews>
  <sheetFormatPr defaultColWidth="8.8515625" defaultRowHeight="12.75"/>
  <cols>
    <col min="1" max="1" width="2.00390625" style="0" customWidth="1"/>
    <col min="2" max="2" width="12.28125" style="11" customWidth="1"/>
    <col min="3" max="3" width="8.7109375" style="1" customWidth="1"/>
    <col min="4" max="4" width="11.7109375" style="0" customWidth="1"/>
    <col min="5" max="5" width="17.00390625" style="0" customWidth="1"/>
    <col min="6" max="6" width="16.8515625" style="0" customWidth="1"/>
    <col min="7" max="7" width="16.00390625" style="0" customWidth="1"/>
    <col min="8" max="8" width="14.00390625" style="0" customWidth="1"/>
    <col min="9" max="9" width="0.13671875" style="0" customWidth="1"/>
  </cols>
  <sheetData>
    <row r="1" spans="2:9" ht="38.25" customHeight="1" thickBot="1">
      <c r="B1" s="63" t="s">
        <v>26</v>
      </c>
      <c r="C1" s="63"/>
      <c r="D1" s="63"/>
      <c r="E1" s="63"/>
      <c r="F1" s="63"/>
      <c r="G1" s="63"/>
      <c r="H1" s="63"/>
      <c r="I1" s="63"/>
    </row>
    <row r="2" spans="2:9" s="2" customFormat="1" ht="12.75" thickBot="1">
      <c r="B2" s="64"/>
      <c r="C2" s="65" t="s">
        <v>16</v>
      </c>
      <c r="D2" s="66" t="s">
        <v>6</v>
      </c>
      <c r="E2" s="66" t="s">
        <v>15</v>
      </c>
      <c r="F2" s="66" t="s">
        <v>14</v>
      </c>
      <c r="G2" s="66" t="s">
        <v>11</v>
      </c>
      <c r="H2" s="67" t="s">
        <v>9</v>
      </c>
      <c r="I2" s="39"/>
    </row>
    <row r="3" spans="2:9" ht="12">
      <c r="B3" s="40" t="s">
        <v>19</v>
      </c>
      <c r="C3" s="20">
        <v>500</v>
      </c>
      <c r="D3" s="21">
        <v>0.7</v>
      </c>
      <c r="E3" s="20" t="s">
        <v>2</v>
      </c>
      <c r="F3" s="20">
        <f>C3*D3*E4</f>
        <v>700</v>
      </c>
      <c r="G3" s="20">
        <f>4*F3</f>
        <v>2800</v>
      </c>
      <c r="H3" s="31">
        <f>12*G3</f>
        <v>33600</v>
      </c>
      <c r="I3" s="41"/>
    </row>
    <row r="4" spans="2:9" ht="12" customHeight="1">
      <c r="B4" s="40" t="s">
        <v>25</v>
      </c>
      <c r="C4" s="20"/>
      <c r="D4" s="21"/>
      <c r="E4" s="20">
        <v>2</v>
      </c>
      <c r="F4" s="20"/>
      <c r="G4" s="20"/>
      <c r="H4" s="31"/>
      <c r="I4" s="41"/>
    </row>
    <row r="5" spans="2:9" ht="12" customHeight="1">
      <c r="B5" s="40"/>
      <c r="C5" s="20"/>
      <c r="D5" s="21"/>
      <c r="E5" s="50" t="s">
        <v>22</v>
      </c>
      <c r="F5" s="20"/>
      <c r="G5" s="20"/>
      <c r="H5" s="31"/>
      <c r="I5" s="41"/>
    </row>
    <row r="6" spans="2:9" ht="13.5" customHeight="1" thickBot="1">
      <c r="B6" s="42" t="s">
        <v>5</v>
      </c>
      <c r="C6" s="22">
        <v>200</v>
      </c>
      <c r="D6" s="51">
        <v>0.7</v>
      </c>
      <c r="E6" s="22" t="s">
        <v>20</v>
      </c>
      <c r="F6" s="22">
        <f>C6*D6*E7</f>
        <v>392</v>
      </c>
      <c r="G6" s="22">
        <f>4*F6</f>
        <v>1568</v>
      </c>
      <c r="H6" s="32">
        <f>12*G6</f>
        <v>18816</v>
      </c>
      <c r="I6" s="41"/>
    </row>
    <row r="7" spans="2:9" ht="12">
      <c r="B7" s="43" t="s">
        <v>25</v>
      </c>
      <c r="C7" s="36"/>
      <c r="D7" s="30"/>
      <c r="E7" s="29">
        <v>2.8</v>
      </c>
      <c r="F7" s="29"/>
      <c r="G7" s="29"/>
      <c r="H7" s="33"/>
      <c r="I7" s="41"/>
    </row>
    <row r="8" spans="2:9" ht="12.75" thickBot="1">
      <c r="B8" s="46" t="s">
        <v>23</v>
      </c>
      <c r="C8" s="44"/>
      <c r="D8" s="52"/>
      <c r="E8" s="52"/>
      <c r="F8" s="52"/>
      <c r="G8" s="52"/>
      <c r="H8" s="45"/>
      <c r="I8" s="41"/>
    </row>
    <row r="9" spans="2:9" s="1" customFormat="1" ht="12.75" thickBot="1">
      <c r="B9" s="68"/>
      <c r="C9" s="69" t="s">
        <v>13</v>
      </c>
      <c r="D9" s="69" t="s">
        <v>0</v>
      </c>
      <c r="E9" s="69" t="s">
        <v>10</v>
      </c>
      <c r="F9" s="69" t="s">
        <v>3</v>
      </c>
      <c r="G9" s="69" t="s">
        <v>4</v>
      </c>
      <c r="H9" s="70"/>
      <c r="I9" s="47"/>
    </row>
    <row r="10" spans="2:9" ht="12">
      <c r="B10" s="48"/>
      <c r="C10" s="23"/>
      <c r="D10" s="26"/>
      <c r="E10" s="23"/>
      <c r="F10" s="23"/>
      <c r="G10" s="23" t="s">
        <v>18</v>
      </c>
      <c r="H10" s="34"/>
      <c r="I10" s="41"/>
    </row>
    <row r="11" spans="2:9" ht="12">
      <c r="B11" s="49" t="s">
        <v>19</v>
      </c>
      <c r="C11" s="24">
        <v>14.99</v>
      </c>
      <c r="D11" s="24">
        <v>11.5</v>
      </c>
      <c r="E11" s="25">
        <f>(C11-D11)/C11</f>
        <v>0.23282188125416944</v>
      </c>
      <c r="F11" s="24">
        <f>C11-D11</f>
        <v>3.49</v>
      </c>
      <c r="G11" s="24">
        <f>F11*H3</f>
        <v>117264</v>
      </c>
      <c r="H11" s="35"/>
      <c r="I11" s="41"/>
    </row>
    <row r="12" spans="2:9" ht="12.75" thickBot="1">
      <c r="B12" s="42" t="s">
        <v>5</v>
      </c>
      <c r="C12" s="37">
        <v>14.99</v>
      </c>
      <c r="D12" s="27">
        <v>11.5</v>
      </c>
      <c r="E12" s="38">
        <f>(C12-D12)/C12</f>
        <v>0.23282188125416944</v>
      </c>
      <c r="F12" s="28">
        <f>C12-D12</f>
        <v>3.49</v>
      </c>
      <c r="G12" s="27">
        <f>F12*H6</f>
        <v>65667.84000000001</v>
      </c>
      <c r="H12" s="32"/>
      <c r="I12" s="41"/>
    </row>
    <row r="13" spans="2:9" ht="12">
      <c r="B13" s="71"/>
      <c r="C13" s="72"/>
      <c r="D13" s="73" t="s">
        <v>19</v>
      </c>
      <c r="E13" s="73"/>
      <c r="F13" s="73" t="s">
        <v>5</v>
      </c>
      <c r="G13" s="73"/>
      <c r="H13" s="74"/>
      <c r="I13" s="62"/>
    </row>
    <row r="14" spans="2:9" ht="12">
      <c r="B14" s="75" t="s">
        <v>17</v>
      </c>
      <c r="C14" s="76" t="s">
        <v>12</v>
      </c>
      <c r="D14" s="76" t="s">
        <v>9</v>
      </c>
      <c r="E14" s="76" t="s">
        <v>1</v>
      </c>
      <c r="F14" s="76" t="s">
        <v>9</v>
      </c>
      <c r="G14" s="76" t="s">
        <v>1</v>
      </c>
      <c r="H14" s="74"/>
      <c r="I14" s="62"/>
    </row>
    <row r="15" spans="2:9" ht="12">
      <c r="B15" s="53"/>
      <c r="C15" s="54"/>
      <c r="D15" s="54"/>
      <c r="E15" s="55"/>
      <c r="F15" s="54"/>
      <c r="G15" s="55"/>
      <c r="H15" s="74"/>
      <c r="I15" s="77"/>
    </row>
    <row r="16" spans="2:9" ht="17.25" customHeight="1">
      <c r="B16" s="56" t="s">
        <v>21</v>
      </c>
      <c r="C16" s="57">
        <v>11.5</v>
      </c>
      <c r="D16" s="58">
        <f>H3</f>
        <v>33600</v>
      </c>
      <c r="E16" s="59">
        <f>C16*D16</f>
        <v>386400</v>
      </c>
      <c r="F16" s="58">
        <f>H6</f>
        <v>18816</v>
      </c>
      <c r="G16" s="59">
        <f>C16*F16</f>
        <v>216384</v>
      </c>
      <c r="H16" s="74"/>
      <c r="I16" s="77"/>
    </row>
    <row r="17" spans="2:9" ht="12" hidden="1">
      <c r="B17" s="53"/>
      <c r="C17" s="58"/>
      <c r="D17" s="58"/>
      <c r="E17" s="60"/>
      <c r="F17" s="58"/>
      <c r="G17" s="60"/>
      <c r="H17" s="74"/>
      <c r="I17" s="77"/>
    </row>
    <row r="18" spans="2:9" ht="15.75" customHeight="1">
      <c r="B18" s="56" t="s">
        <v>7</v>
      </c>
      <c r="C18" s="57">
        <v>12.95</v>
      </c>
      <c r="D18" s="58">
        <f>H3</f>
        <v>33600</v>
      </c>
      <c r="E18" s="59">
        <f>C18*D18</f>
        <v>435120</v>
      </c>
      <c r="F18" s="58">
        <f>H6</f>
        <v>18816</v>
      </c>
      <c r="G18" s="59">
        <f>C18*F18</f>
        <v>243667.19999999998</v>
      </c>
      <c r="H18" s="74"/>
      <c r="I18" s="77"/>
    </row>
    <row r="19" spans="2:9" ht="12" hidden="1">
      <c r="B19" s="53"/>
      <c r="C19" s="58"/>
      <c r="D19" s="58"/>
      <c r="E19" s="60"/>
      <c r="F19" s="58"/>
      <c r="G19" s="60"/>
      <c r="H19" s="74"/>
      <c r="I19" s="77"/>
    </row>
    <row r="20" spans="2:9" ht="12" hidden="1">
      <c r="B20" s="53"/>
      <c r="C20" s="58"/>
      <c r="D20" s="58"/>
      <c r="E20" s="60"/>
      <c r="F20" s="58"/>
      <c r="G20" s="60"/>
      <c r="H20" s="74"/>
      <c r="I20" s="77"/>
    </row>
    <row r="21" spans="2:9" ht="16.5" customHeight="1" thickBot="1">
      <c r="B21" s="61" t="s">
        <v>8</v>
      </c>
      <c r="C21" s="57">
        <f>C18-C16</f>
        <v>1.4499999999999993</v>
      </c>
      <c r="D21" s="58">
        <f>H3</f>
        <v>33600</v>
      </c>
      <c r="E21" s="59">
        <f>C21*D21</f>
        <v>48719.99999999998</v>
      </c>
      <c r="F21" s="58">
        <f>H6</f>
        <v>18816</v>
      </c>
      <c r="G21" s="59">
        <f>C21*F21</f>
        <v>27283.199999999986</v>
      </c>
      <c r="H21" s="78"/>
      <c r="I21" s="79"/>
    </row>
    <row r="22" spans="2:9" ht="15.75" thickBot="1" thickTop="1">
      <c r="B22" s="82" t="s">
        <v>24</v>
      </c>
      <c r="C22" s="83"/>
      <c r="D22" s="84"/>
      <c r="E22" s="85">
        <f>E21+G11</f>
        <v>165983.99999999997</v>
      </c>
      <c r="F22" s="86"/>
      <c r="G22" s="87">
        <f>G21+G12</f>
        <v>92951.04</v>
      </c>
      <c r="H22" s="80"/>
      <c r="I22" s="81"/>
    </row>
    <row r="23" spans="6:9" ht="13.5">
      <c r="F23" s="15"/>
      <c r="G23" s="16"/>
      <c r="H23" s="17"/>
      <c r="I23" s="18"/>
    </row>
    <row r="24" spans="2:7" ht="12">
      <c r="B24" s="12"/>
      <c r="F24" s="14"/>
      <c r="G24" s="13"/>
    </row>
    <row r="25" ht="12.75">
      <c r="I25" s="19"/>
    </row>
  </sheetData>
  <sheetProtection/>
  <mergeCells count="4">
    <mergeCell ref="B1:I1"/>
    <mergeCell ref="H21:I21"/>
    <mergeCell ref="D13:E13"/>
    <mergeCell ref="F13:G13"/>
  </mergeCells>
  <printOptions/>
  <pageMargins left="0.49" right="0.49" top="0.34" bottom="0.32" header="0.32" footer="0.39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8.8515625" defaultRowHeight="12.75"/>
  <sheetData>
    <row r="3" spans="1:7" ht="12">
      <c r="A3" s="3"/>
      <c r="B3" s="3"/>
      <c r="C3" s="4"/>
      <c r="D3" s="4"/>
      <c r="E3" s="4"/>
      <c r="F3" s="4"/>
      <c r="G3" s="5"/>
    </row>
    <row r="4" spans="1:7" ht="12">
      <c r="A4" s="3"/>
      <c r="B4" s="3"/>
      <c r="C4" s="4"/>
      <c r="D4" s="4"/>
      <c r="E4" s="4"/>
      <c r="F4" s="4"/>
      <c r="G4" s="5"/>
    </row>
    <row r="5" spans="1:7" ht="12">
      <c r="A5" s="6"/>
      <c r="B5" s="6"/>
      <c r="G5" s="7"/>
    </row>
    <row r="6" spans="1:7" ht="12">
      <c r="A6" s="6"/>
      <c r="B6" s="6"/>
      <c r="G6" s="7"/>
    </row>
    <row r="7" spans="1:7" ht="12">
      <c r="A7" s="6"/>
      <c r="B7" s="6"/>
      <c r="G7" s="7"/>
    </row>
    <row r="8" spans="1:7" ht="12">
      <c r="A8" s="6"/>
      <c r="B8" s="6"/>
      <c r="G8" s="7"/>
    </row>
    <row r="9" spans="1:7" ht="12">
      <c r="A9" s="6"/>
      <c r="B9" s="6"/>
      <c r="G9" s="7"/>
    </row>
    <row r="10" spans="1:7" ht="12">
      <c r="A10" s="6"/>
      <c r="B10" s="6"/>
      <c r="G10" s="7"/>
    </row>
    <row r="11" spans="1:7" ht="12">
      <c r="A11" s="6"/>
      <c r="B11" s="6"/>
      <c r="G11" s="7"/>
    </row>
    <row r="12" spans="1:7" ht="12">
      <c r="A12" s="6"/>
      <c r="B12" s="6"/>
      <c r="G12" s="7"/>
    </row>
    <row r="13" spans="1:7" ht="12">
      <c r="A13" s="6"/>
      <c r="B13" s="6"/>
      <c r="G13" s="7"/>
    </row>
    <row r="14" spans="1:7" ht="12">
      <c r="A14" s="6"/>
      <c r="B14" s="6"/>
      <c r="G14" s="7"/>
    </row>
    <row r="15" spans="1:7" ht="12">
      <c r="A15" s="6"/>
      <c r="B15" s="6"/>
      <c r="G15" s="7"/>
    </row>
    <row r="16" spans="1:7" ht="12">
      <c r="A16" s="8"/>
      <c r="B16" s="8"/>
      <c r="C16" s="9"/>
      <c r="D16" s="9"/>
      <c r="E16" s="9"/>
      <c r="F16" s="9"/>
      <c r="G16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Scitec,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Treena Larson</dc:creator>
  <cp:keywords/>
  <dc:description/>
  <cp:lastModifiedBy>John Grubb</cp:lastModifiedBy>
  <cp:lastPrinted>2015-02-20T16:17:28Z</cp:lastPrinted>
  <dcterms:created xsi:type="dcterms:W3CDTF">2001-01-19T21:13:06Z</dcterms:created>
  <dcterms:modified xsi:type="dcterms:W3CDTF">2016-05-05T15:18:12Z</dcterms:modified>
  <cp:category/>
  <cp:version/>
  <cp:contentType/>
  <cp:contentStatus/>
</cp:coreProperties>
</file>